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postes.chu-toulouse.fr\users$\UTNC-RG.SECRET\Bureau\ANA\CIO-FILIERE CHU\chirurgie et diabète\"/>
    </mc:Choice>
  </mc:AlternateContent>
  <bookViews>
    <workbookView xWindow="0" yWindow="0" windowWidth="19200" windowHeight="11460" tabRatio="500"/>
  </bookViews>
  <sheets>
    <sheet name="Feuil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4" i="1"/>
  <c r="C3" i="1"/>
  <c r="C5" i="1"/>
  <c r="C7" i="1"/>
  <c r="C8" i="1"/>
</calcChain>
</file>

<file path=xl/sharedStrings.xml><?xml version="1.0" encoding="utf-8"?>
<sst xmlns="http://schemas.openxmlformats.org/spreadsheetml/2006/main" count="25" uniqueCount="22">
  <si>
    <t>insuline</t>
  </si>
  <si>
    <t>&lt;40</t>
  </si>
  <si>
    <t>40-49</t>
  </si>
  <si>
    <t>50-59</t>
  </si>
  <si>
    <t>&gt;59</t>
  </si>
  <si>
    <t>&lt;6,5</t>
  </si>
  <si>
    <t>&gt;9</t>
  </si>
  <si>
    <t>age</t>
  </si>
  <si>
    <t>A1c</t>
  </si>
  <si>
    <t>ADO</t>
  </si>
  <si>
    <t>metformine</t>
  </si>
  <si>
    <t>autres</t>
  </si>
  <si>
    <t>Score</t>
  </si>
  <si>
    <t>Prédiction</t>
  </si>
  <si>
    <t>7-8,9</t>
  </si>
  <si>
    <t>6,5-6,9</t>
  </si>
  <si>
    <t>ne pas modifier</t>
  </si>
  <si>
    <t>Sampaio-Neto et al Arq Bras Cir Dig 2015</t>
  </si>
  <si>
    <t>SCORE DIAREM DE REMISSION DE DIABETE à 2 ans</t>
  </si>
  <si>
    <t>SCORE Ad-5y DIAREM DE REMISSION DE DIABETE à 5 ans</t>
  </si>
  <si>
    <t>http://5y-ad-diarem.nutriomics.org/</t>
  </si>
  <si>
    <r>
      <t xml:space="preserve">instructions, choisissez dans les menus déroulants </t>
    </r>
    <r>
      <rPr>
        <b/>
        <i/>
        <sz val="12"/>
        <color rgb="FFFF0000"/>
        <rFont val="Calibri (Corps)"/>
      </rPr>
      <t>des cellules B2 à B5</t>
    </r>
    <r>
      <rPr>
        <i/>
        <sz val="12"/>
        <color theme="1"/>
        <rFont val="Calibri"/>
        <scheme val="minor"/>
      </rPr>
      <t>, les réponses, la prédiction apparrait en C8 surligné vert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</si>
</sst>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2F2F2F"/>
      <name val="Helvetica Neue"/>
    </font>
    <font>
      <b/>
      <sz val="12"/>
      <color rgb="FFFF0000"/>
      <name val="Calibri"/>
      <scheme val="minor"/>
    </font>
    <font>
      <i/>
      <sz val="12"/>
      <color theme="1"/>
      <name val="Calibri"/>
      <scheme val="minor"/>
    </font>
    <font>
      <b/>
      <i/>
      <sz val="12"/>
      <color rgb="FFFF0000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1" fillId="0" borderId="0" xfId="0" applyFont="1"/>
    <xf numFmtId="0" fontId="6" fillId="0" borderId="0" xfId="0" applyFont="1"/>
    <xf numFmtId="0" fontId="1" fillId="3" borderId="0" xfId="0" applyFont="1" applyFill="1"/>
    <xf numFmtId="0" fontId="0" fillId="3" borderId="0" xfId="0" applyFill="1"/>
    <xf numFmtId="0" fontId="2" fillId="0" borderId="0" xfId="7"/>
  </cellXfs>
  <cellStyles count="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5y-ad-diarem.nutriomic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4" sqref="B4"/>
    </sheetView>
  </sheetViews>
  <sheetFormatPr baseColWidth="10" defaultRowHeight="15.75"/>
  <sheetData>
    <row r="1" spans="1:9">
      <c r="A1" s="2" t="s">
        <v>18</v>
      </c>
      <c r="F1" s="3" t="s">
        <v>16</v>
      </c>
      <c r="G1" s="3"/>
      <c r="H1" s="3"/>
      <c r="I1" s="3"/>
    </row>
    <row r="2" spans="1:9">
      <c r="A2" t="s">
        <v>0</v>
      </c>
      <c r="B2">
        <v>0</v>
      </c>
      <c r="C2">
        <f>IF(B2=0,0,10)</f>
        <v>0</v>
      </c>
      <c r="F2" s="3">
        <v>0</v>
      </c>
      <c r="G2" s="3">
        <v>1</v>
      </c>
      <c r="H2" s="3"/>
      <c r="I2" s="3"/>
    </row>
    <row r="3" spans="1:9">
      <c r="A3" t="s">
        <v>7</v>
      </c>
      <c r="B3" t="s">
        <v>3</v>
      </c>
      <c r="C3">
        <f>IF(B3="&lt;40",0,IF(B3="40-49",1,IF(B3="50-59",2,3)))</f>
        <v>2</v>
      </c>
      <c r="F3" s="3" t="s">
        <v>1</v>
      </c>
      <c r="G3" s="3" t="s">
        <v>2</v>
      </c>
      <c r="H3" s="3" t="s">
        <v>3</v>
      </c>
      <c r="I3" s="3" t="s">
        <v>4</v>
      </c>
    </row>
    <row r="4" spans="1:9">
      <c r="A4" t="s">
        <v>8</v>
      </c>
      <c r="B4" t="s">
        <v>5</v>
      </c>
      <c r="C4">
        <f>IF(B4="&lt;6,5",0,IF(B4="6,5-6,9",2,IF(B4="7-8,9",4,6)))</f>
        <v>0</v>
      </c>
      <c r="F4" s="3" t="s">
        <v>5</v>
      </c>
      <c r="G4" s="3" t="s">
        <v>15</v>
      </c>
      <c r="H4" s="3" t="s">
        <v>14</v>
      </c>
      <c r="I4" s="3" t="s">
        <v>6</v>
      </c>
    </row>
    <row r="5" spans="1:9">
      <c r="A5" t="s">
        <v>9</v>
      </c>
      <c r="B5" t="s">
        <v>11</v>
      </c>
      <c r="C5">
        <f>IF(B5="metformine",0,3)</f>
        <v>3</v>
      </c>
      <c r="F5" s="3" t="s">
        <v>10</v>
      </c>
      <c r="G5" s="3" t="s">
        <v>11</v>
      </c>
      <c r="H5" s="3"/>
      <c r="I5" s="3"/>
    </row>
    <row r="7" spans="1:9">
      <c r="A7" s="4" t="s">
        <v>12</v>
      </c>
      <c r="B7" s="4"/>
      <c r="C7" s="4">
        <f>SUM(C2:C5)</f>
        <v>5</v>
      </c>
    </row>
    <row r="8" spans="1:9">
      <c r="A8" s="4" t="s">
        <v>13</v>
      </c>
      <c r="B8" s="4"/>
      <c r="C8" s="6" t="str">
        <f>IF(C7&gt;17,"pas de rémission complète",IF(C7&gt;13, "14% rémission uniquement partielle",IF(C7&gt;7,"57% de rémissions",IF(C7&gt;2,"69% de rémission dont 43% complètes","94% de rémission"))))</f>
        <v>69% de rémission dont 43% complètes</v>
      </c>
      <c r="D8" s="7"/>
      <c r="E8" s="7"/>
    </row>
    <row r="10" spans="1:9" ht="20.25">
      <c r="A10" s="5" t="s">
        <v>21</v>
      </c>
      <c r="C10" s="1"/>
    </row>
    <row r="11" spans="1:9">
      <c r="A11" t="s">
        <v>17</v>
      </c>
    </row>
    <row r="13" spans="1:9">
      <c r="A13" s="2" t="s">
        <v>19</v>
      </c>
    </row>
    <row r="14" spans="1:9">
      <c r="A14" s="8" t="s">
        <v>20</v>
      </c>
    </row>
  </sheetData>
  <dataValidations count="4">
    <dataValidation type="list" allowBlank="1" showInputMessage="1" showErrorMessage="1" sqref="B2">
      <formula1>$F$2:$G$2</formula1>
    </dataValidation>
    <dataValidation type="list" allowBlank="1" showInputMessage="1" showErrorMessage="1" sqref="B3">
      <formula1>$F$3:$I$3</formula1>
    </dataValidation>
    <dataValidation type="list" allowBlank="1" showInputMessage="1" showErrorMessage="1" sqref="B4">
      <formula1>$F$4:$I$4</formula1>
    </dataValidation>
    <dataValidation type="list" allowBlank="1" showInputMessage="1" showErrorMessage="1" sqref="B5">
      <formula1>$F$5:$G$5</formula1>
    </dataValidation>
  </dataValidations>
  <hyperlinks>
    <hyperlink ref="A14" r:id="rId1"/>
  </hyperlink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UPS - Faculté Médecine Rangueil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</dc:creator>
  <cp:lastModifiedBy>Utilisateur Windows</cp:lastModifiedBy>
  <dcterms:created xsi:type="dcterms:W3CDTF">2018-10-06T11:46:27Z</dcterms:created>
  <dcterms:modified xsi:type="dcterms:W3CDTF">2020-02-17T15:29:52Z</dcterms:modified>
</cp:coreProperties>
</file>